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b)'!$B$40</definedName>
    <definedName name="zfds">'[4]Formato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C41" i="1" s="1"/>
  <c r="C70" i="1" s="1"/>
  <c r="D16" i="1"/>
  <c r="D41" i="1" s="1"/>
  <c r="D70" i="1" s="1"/>
  <c r="E16" i="1"/>
  <c r="E41" i="1" s="1"/>
  <c r="E70" i="1" s="1"/>
  <c r="F16" i="1"/>
  <c r="G16" i="1"/>
  <c r="G41" i="1" s="1"/>
  <c r="B28" i="1"/>
  <c r="C28" i="1"/>
  <c r="D28" i="1"/>
  <c r="E28" i="1"/>
  <c r="F28" i="1"/>
  <c r="G28" i="1"/>
  <c r="G34" i="1"/>
  <c r="B35" i="1"/>
  <c r="C35" i="1"/>
  <c r="D35" i="1"/>
  <c r="E35" i="1"/>
  <c r="F35" i="1"/>
  <c r="G35" i="1"/>
  <c r="B37" i="1"/>
  <c r="G38" i="1"/>
  <c r="G37" i="1" s="1"/>
  <c r="G39" i="1"/>
  <c r="B41" i="1"/>
  <c r="F41" i="1"/>
  <c r="B45" i="1"/>
  <c r="C45" i="1"/>
  <c r="D45" i="1"/>
  <c r="E45" i="1"/>
  <c r="F45" i="1"/>
  <c r="G45" i="1"/>
  <c r="B54" i="1"/>
  <c r="C54" i="1"/>
  <c r="D54" i="1"/>
  <c r="D65" i="1" s="1"/>
  <c r="E54" i="1"/>
  <c r="E65" i="1" s="1"/>
  <c r="F54" i="1"/>
  <c r="G54" i="1"/>
  <c r="B59" i="1"/>
  <c r="C59" i="1"/>
  <c r="D59" i="1"/>
  <c r="E59" i="1"/>
  <c r="F59" i="1"/>
  <c r="G59" i="1"/>
  <c r="G62" i="1"/>
  <c r="G63" i="1"/>
  <c r="B65" i="1"/>
  <c r="C65" i="1"/>
  <c r="F65" i="1"/>
  <c r="G65" i="1"/>
  <c r="B67" i="1"/>
  <c r="C67" i="1"/>
  <c r="D67" i="1"/>
  <c r="E67" i="1"/>
  <c r="F67" i="1"/>
  <c r="G68" i="1"/>
  <c r="G67" i="1" s="1"/>
  <c r="B70" i="1"/>
  <c r="F70" i="1"/>
  <c r="G73" i="1"/>
  <c r="G75" i="1" s="1"/>
  <c r="G74" i="1"/>
  <c r="B75" i="1"/>
  <c r="C75" i="1"/>
  <c r="D75" i="1"/>
  <c r="E75" i="1"/>
  <c r="F75" i="1"/>
  <c r="G70" i="1" l="1"/>
  <c r="G4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<sst xmlns="http://schemas.openxmlformats.org/spreadsheetml/2006/main" count="75" uniqueCount="75">
  <si>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</si>
  <si>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</si>
  <si>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</si>
  <si>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</si>
  <si>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</si>
  <si>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</si>
  <si>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</si>
  <si>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</si>
  <si>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</si>
  <si>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</si>
  <si>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</si>
  <si>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</si>
  <si>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</si>
  <si>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</si>
  <si>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</si>
  <si>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</si>
  <si>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</si>
  <si>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</si>
  <si>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</si>
  <si>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</si>
  <si>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</si>
  <si>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</si>
  <si>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</si>
  <si>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</si>
  <si>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</si>
  <si>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</si>
  <si>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</si>
  <si>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</si>
  <si>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</si>
  <si>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</si>
  <si>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</si>
  <si>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</si>
  <si>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</si>
  <si>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</si>
  <si>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</si>
  <si>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</si>
  <si>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</si>
  <si>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</si>
  <si>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</si>
  <si>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</si>
  <si>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</si>
  <si>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</si>
  <si>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</si>
  <si>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</si>
  <si>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</si>
  <si>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</si>
  <si>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</si>
  <si>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</si>
  <si>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</si>
  <si>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</si>
  <si>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</si>
  <si>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</si>
  <si>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</si>
  <si>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</si>
  <si>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</si>
  <si>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</si>
  <si>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</si>
  <si>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</si>
  <si>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</si>
  <si>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</si>
  <si>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</si>
  <si>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</si>
  <si>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</si>
  <si>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</si>
  <si>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</si>
  <si>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</si>
  <si>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</si>
  <si>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</si>
  <si>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</si>
  <si>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</si>
  <si>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</si>
  <si>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31 de diciembre de 2019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</si>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</sst>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wrapText="1" indent="9"/>
    </xf>
    <xf numFmtId="0" fontId="0" fillId="2" borderId="2" xfId="0" applyFill="1" applyBorder="1" applyAlignment="1">
      <alignment horizontal="left" wrapText="1" indent="9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indent="9"/>
    </xf>
    <xf numFmtId="0" fontId="2" fillId="2" borderId="2" xfId="0" applyFont="1" applyFill="1" applyBorder="1" applyAlignment="1">
      <alignment horizontal="left" indent="6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80" zoomScaleNormal="80" workbookViewId="0">
      <selection activeCell="F70" sqref="F70"/>
    </sheetView>
  </sheetViews>
  <sheetFormatPr baseColWidth="10" defaultColWidth="0" defaultRowHeight="15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37" t="s">
        <v>74</v>
      </c>
      <c r="B1" s="37"/>
      <c r="C1" s="37"/>
      <c r="D1" s="37"/>
      <c r="E1" s="37"/>
      <c r="F1" s="37"/>
      <c r="G1" s="37"/>
    </row>
    <row r="2" spans="1:7" x14ac:dyDescent="0.25">
      <c r="A2" s="36" t="s">
        <v>73</v>
      </c>
      <c r="B2" s="35"/>
      <c r="C2" s="35"/>
      <c r="D2" s="35"/>
      <c r="E2" s="35"/>
      <c r="F2" s="35"/>
      <c r="G2" s="34"/>
    </row>
    <row r="3" spans="1:7" x14ac:dyDescent="0.25">
      <c r="A3" s="33" t="s">
        <v>72</v>
      </c>
      <c r="B3" s="32"/>
      <c r="C3" s="32"/>
      <c r="D3" s="32"/>
      <c r="E3" s="32"/>
      <c r="F3" s="32"/>
      <c r="G3" s="31"/>
    </row>
    <row r="4" spans="1:7" x14ac:dyDescent="0.25">
      <c r="A4" s="30" t="s">
        <v>71</v>
      </c>
      <c r="B4" s="29"/>
      <c r="C4" s="29"/>
      <c r="D4" s="29"/>
      <c r="E4" s="29"/>
      <c r="F4" s="29"/>
      <c r="G4" s="28"/>
    </row>
    <row r="5" spans="1:7" x14ac:dyDescent="0.25">
      <c r="A5" s="27" t="s">
        <v>70</v>
      </c>
      <c r="B5" s="26"/>
      <c r="C5" s="26"/>
      <c r="D5" s="26"/>
      <c r="E5" s="26"/>
      <c r="F5" s="26"/>
      <c r="G5" s="25"/>
    </row>
    <row r="6" spans="1:7" x14ac:dyDescent="0.25">
      <c r="A6" s="24" t="s">
        <v>69</v>
      </c>
      <c r="B6" s="20" t="s">
        <v>68</v>
      </c>
      <c r="C6" s="20"/>
      <c r="D6" s="20"/>
      <c r="E6" s="20"/>
      <c r="F6" s="20"/>
      <c r="G6" s="20" t="s">
        <v>67</v>
      </c>
    </row>
    <row r="7" spans="1:7" ht="30" x14ac:dyDescent="0.25">
      <c r="A7" s="23"/>
      <c r="B7" s="21" t="s">
        <v>66</v>
      </c>
      <c r="C7" s="22" t="s">
        <v>65</v>
      </c>
      <c r="D7" s="21" t="s">
        <v>64</v>
      </c>
      <c r="E7" s="21" t="s">
        <v>63</v>
      </c>
      <c r="F7" s="21" t="s">
        <v>62</v>
      </c>
      <c r="G7" s="20"/>
    </row>
    <row r="8" spans="1:7" x14ac:dyDescent="0.25">
      <c r="A8" s="19" t="s">
        <v>61</v>
      </c>
      <c r="B8" s="18"/>
      <c r="C8" s="18"/>
      <c r="D8" s="18"/>
      <c r="E8" s="18"/>
      <c r="F8" s="18"/>
      <c r="G8" s="18"/>
    </row>
    <row r="9" spans="1:7" x14ac:dyDescent="0.25">
      <c r="A9" s="11" t="s">
        <v>60</v>
      </c>
      <c r="B9" s="3">
        <v>1390185879</v>
      </c>
      <c r="C9" s="3">
        <v>273715455.14000022</v>
      </c>
      <c r="D9" s="3">
        <v>1663901334.1400003</v>
      </c>
      <c r="E9" s="3">
        <v>1663901334.1400001</v>
      </c>
      <c r="F9" s="3">
        <v>1663186290.1400001</v>
      </c>
      <c r="G9" s="3">
        <v>273000411.1400001</v>
      </c>
    </row>
    <row r="10" spans="1:7" x14ac:dyDescent="0.25">
      <c r="A10" s="11" t="s">
        <v>59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5">
      <c r="A11" s="11" t="s">
        <v>58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5">
      <c r="A12" s="11" t="s">
        <v>57</v>
      </c>
      <c r="B12" s="3">
        <v>454621133</v>
      </c>
      <c r="C12" s="3">
        <v>-15120788.819999993</v>
      </c>
      <c r="D12" s="3">
        <v>439500344.18000001</v>
      </c>
      <c r="E12" s="3">
        <v>439500344.18000001</v>
      </c>
      <c r="F12" s="3">
        <v>439465991.18000001</v>
      </c>
      <c r="G12" s="3">
        <v>-15155141.819999993</v>
      </c>
    </row>
    <row r="13" spans="1:7" x14ac:dyDescent="0.25">
      <c r="A13" s="11" t="s">
        <v>56</v>
      </c>
      <c r="B13" s="3">
        <v>86971643</v>
      </c>
      <c r="C13" s="3">
        <v>96590597.360000014</v>
      </c>
      <c r="D13" s="3">
        <v>183562240.36000001</v>
      </c>
      <c r="E13" s="3">
        <v>183562240.36000001</v>
      </c>
      <c r="F13" s="3">
        <v>183562240.36000001</v>
      </c>
      <c r="G13" s="3">
        <v>96590597.360000014</v>
      </c>
    </row>
    <row r="14" spans="1:7" x14ac:dyDescent="0.25">
      <c r="A14" s="11" t="s">
        <v>55</v>
      </c>
      <c r="B14" s="3">
        <v>52607051</v>
      </c>
      <c r="C14" s="3">
        <v>61208848.650000006</v>
      </c>
      <c r="D14" s="3">
        <v>113815899.65000001</v>
      </c>
      <c r="E14" s="3">
        <v>113815899.65000001</v>
      </c>
      <c r="F14" s="3">
        <v>113557837.65000001</v>
      </c>
      <c r="G14" s="3">
        <v>60950786.650000006</v>
      </c>
    </row>
    <row r="15" spans="1:7" x14ac:dyDescent="0.25">
      <c r="A15" s="11" t="s">
        <v>54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5">
      <c r="A16" s="17" t="s">
        <v>53</v>
      </c>
      <c r="B16" s="3">
        <f>SUM(B17:B27)</f>
        <v>8493185111</v>
      </c>
      <c r="C16" s="3">
        <f>SUM(C17:C27)</f>
        <v>1237903600</v>
      </c>
      <c r="D16" s="3">
        <f>SUM(D17:D27)</f>
        <v>9731088711</v>
      </c>
      <c r="E16" s="3">
        <f>SUM(E17:E27)</f>
        <v>9731088711</v>
      </c>
      <c r="F16" s="3">
        <f>SUM(F17:F27)</f>
        <v>9731088711</v>
      </c>
      <c r="G16" s="3">
        <f>SUM(G17:G27)</f>
        <v>1237903600</v>
      </c>
    </row>
    <row r="17" spans="1:7" x14ac:dyDescent="0.25">
      <c r="A17" s="16" t="s">
        <v>52</v>
      </c>
      <c r="B17" s="5">
        <v>5034234072</v>
      </c>
      <c r="C17" s="5">
        <v>564198631</v>
      </c>
      <c r="D17" s="5">
        <v>5598432703</v>
      </c>
      <c r="E17" s="5">
        <v>5598432703</v>
      </c>
      <c r="F17" s="5">
        <v>5598432703</v>
      </c>
      <c r="G17" s="5">
        <v>564198631</v>
      </c>
    </row>
    <row r="18" spans="1:7" x14ac:dyDescent="0.25">
      <c r="A18" s="16" t="s">
        <v>51</v>
      </c>
      <c r="B18" s="5">
        <v>337047501</v>
      </c>
      <c r="C18" s="5">
        <v>5646467</v>
      </c>
      <c r="D18" s="5">
        <v>342693968</v>
      </c>
      <c r="E18" s="5">
        <v>342693968</v>
      </c>
      <c r="F18" s="5">
        <v>342693968</v>
      </c>
      <c r="G18" s="5">
        <v>5646467</v>
      </c>
    </row>
    <row r="19" spans="1:7" x14ac:dyDescent="0.25">
      <c r="A19" s="16" t="s">
        <v>50</v>
      </c>
      <c r="B19" s="5">
        <v>245024484</v>
      </c>
      <c r="C19" s="5">
        <v>-11136661</v>
      </c>
      <c r="D19" s="5">
        <v>233887823</v>
      </c>
      <c r="E19" s="5">
        <v>233887823</v>
      </c>
      <c r="F19" s="5">
        <v>233887823</v>
      </c>
      <c r="G19" s="5">
        <v>-11136661</v>
      </c>
    </row>
    <row r="20" spans="1:7" x14ac:dyDescent="0.25">
      <c r="A20" s="16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6" t="s">
        <v>48</v>
      </c>
      <c r="B21" s="5">
        <v>2058876676</v>
      </c>
      <c r="C21" s="5">
        <v>243782223</v>
      </c>
      <c r="D21" s="5">
        <v>2302658899</v>
      </c>
      <c r="E21" s="5">
        <v>2302658899</v>
      </c>
      <c r="F21" s="5">
        <v>2302658899</v>
      </c>
      <c r="G21" s="5">
        <v>243782223</v>
      </c>
    </row>
    <row r="22" spans="1:7" x14ac:dyDescent="0.25">
      <c r="A22" s="16" t="s">
        <v>47</v>
      </c>
      <c r="B22" s="5">
        <v>74438096</v>
      </c>
      <c r="C22" s="5">
        <v>2550481</v>
      </c>
      <c r="D22" s="5">
        <v>76988577</v>
      </c>
      <c r="E22" s="5">
        <v>76988577</v>
      </c>
      <c r="F22" s="5">
        <v>76988577</v>
      </c>
      <c r="G22" s="5">
        <v>2550481</v>
      </c>
    </row>
    <row r="23" spans="1:7" x14ac:dyDescent="0.25">
      <c r="A23" s="16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6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6" t="s">
        <v>44</v>
      </c>
      <c r="B25" s="5">
        <v>191292541</v>
      </c>
      <c r="C25" s="5">
        <v>27860394</v>
      </c>
      <c r="D25" s="5">
        <v>219152935</v>
      </c>
      <c r="E25" s="5">
        <v>219152935</v>
      </c>
      <c r="F25" s="5">
        <v>219152935</v>
      </c>
      <c r="G25" s="5">
        <v>27860394</v>
      </c>
    </row>
    <row r="26" spans="1:7" x14ac:dyDescent="0.25">
      <c r="A26" s="16" t="s">
        <v>43</v>
      </c>
      <c r="B26" s="5">
        <v>552271741</v>
      </c>
      <c r="C26" s="5">
        <v>147592548</v>
      </c>
      <c r="D26" s="5">
        <v>699864289</v>
      </c>
      <c r="E26" s="5">
        <v>699864289</v>
      </c>
      <c r="F26" s="5">
        <v>699864289</v>
      </c>
      <c r="G26" s="5">
        <v>147592548</v>
      </c>
    </row>
    <row r="27" spans="1:7" x14ac:dyDescent="0.25">
      <c r="A27" s="16" t="s">
        <v>42</v>
      </c>
      <c r="B27" s="5">
        <v>0</v>
      </c>
      <c r="C27" s="5">
        <v>257409517</v>
      </c>
      <c r="D27" s="5">
        <v>257409517</v>
      </c>
      <c r="E27" s="5">
        <v>257409517</v>
      </c>
      <c r="F27" s="5">
        <v>257409517</v>
      </c>
      <c r="G27" s="5">
        <v>257409517</v>
      </c>
    </row>
    <row r="28" spans="1:7" x14ac:dyDescent="0.25">
      <c r="A28" s="11" t="s">
        <v>41</v>
      </c>
      <c r="B28" s="3">
        <f>SUM(B29:B33)</f>
        <v>151601154</v>
      </c>
      <c r="C28" s="3">
        <f>SUM(C29:C33)</f>
        <v>19681368.780000001</v>
      </c>
      <c r="D28" s="3">
        <f>SUM(D29:D33)</f>
        <v>171282522.78</v>
      </c>
      <c r="E28" s="3">
        <f>SUM(E29:E33)</f>
        <v>171282522.78</v>
      </c>
      <c r="F28" s="3">
        <f>SUM(F29:F33)</f>
        <v>171282522.78</v>
      </c>
      <c r="G28" s="3">
        <f>SUM(G29:G33)</f>
        <v>19681368.780000001</v>
      </c>
    </row>
    <row r="29" spans="1:7" x14ac:dyDescent="0.25">
      <c r="A29" s="16" t="s">
        <v>40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16" t="s">
        <v>39</v>
      </c>
      <c r="B30" s="5">
        <v>13120416</v>
      </c>
      <c r="C30" s="5">
        <v>0</v>
      </c>
      <c r="D30" s="5">
        <v>13120416</v>
      </c>
      <c r="E30" s="5">
        <v>13120416</v>
      </c>
      <c r="F30" s="5">
        <v>13120416</v>
      </c>
      <c r="G30" s="5">
        <v>0</v>
      </c>
    </row>
    <row r="31" spans="1:7" x14ac:dyDescent="0.25">
      <c r="A31" s="16" t="s">
        <v>38</v>
      </c>
      <c r="B31" s="5">
        <v>40467380</v>
      </c>
      <c r="C31" s="5">
        <v>3753758</v>
      </c>
      <c r="D31" s="5">
        <v>44221138</v>
      </c>
      <c r="E31" s="5">
        <v>44221138</v>
      </c>
      <c r="F31" s="5">
        <v>44221138</v>
      </c>
      <c r="G31" s="5">
        <v>3753758</v>
      </c>
    </row>
    <row r="32" spans="1:7" x14ac:dyDescent="0.25">
      <c r="A32" s="16" t="s">
        <v>37</v>
      </c>
      <c r="B32" s="5">
        <v>18062670</v>
      </c>
      <c r="C32" s="5">
        <v>-1603310</v>
      </c>
      <c r="D32" s="5">
        <v>16459360</v>
      </c>
      <c r="E32" s="5">
        <v>16459360</v>
      </c>
      <c r="F32" s="5">
        <v>16459360</v>
      </c>
      <c r="G32" s="5">
        <v>-1603310</v>
      </c>
    </row>
    <row r="33" spans="1:7" x14ac:dyDescent="0.25">
      <c r="A33" s="16" t="s">
        <v>36</v>
      </c>
      <c r="B33" s="5">
        <v>79950688</v>
      </c>
      <c r="C33" s="5">
        <v>17530920.780000001</v>
      </c>
      <c r="D33" s="5">
        <v>97481608.780000001</v>
      </c>
      <c r="E33" s="5">
        <v>97481608.780000001</v>
      </c>
      <c r="F33" s="5">
        <v>97481608.780000001</v>
      </c>
      <c r="G33" s="5">
        <v>17530920.780000001</v>
      </c>
    </row>
    <row r="34" spans="1:7" x14ac:dyDescent="0.25">
      <c r="A34" s="11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f>F34-B34</f>
        <v>0</v>
      </c>
    </row>
    <row r="35" spans="1:7" x14ac:dyDescent="0.25">
      <c r="A35" s="11" t="s">
        <v>34</v>
      </c>
      <c r="B35" s="3">
        <f>B36</f>
        <v>0</v>
      </c>
      <c r="C35" s="3">
        <f>C36</f>
        <v>1555538.61</v>
      </c>
      <c r="D35" s="3">
        <f>D36</f>
        <v>1555538.61</v>
      </c>
      <c r="E35" s="3">
        <f>E36</f>
        <v>1555538.61</v>
      </c>
      <c r="F35" s="3">
        <f>F36</f>
        <v>1555538.61</v>
      </c>
      <c r="G35" s="3">
        <f>G36</f>
        <v>1555538.61</v>
      </c>
    </row>
    <row r="36" spans="1:7" x14ac:dyDescent="0.25">
      <c r="A36" s="16" t="s">
        <v>33</v>
      </c>
      <c r="B36" s="5">
        <v>0</v>
      </c>
      <c r="C36" s="5">
        <v>1555538.61</v>
      </c>
      <c r="D36" s="5">
        <v>1555538.61</v>
      </c>
      <c r="E36" s="5">
        <v>1555538.61</v>
      </c>
      <c r="F36" s="5">
        <v>1555538.61</v>
      </c>
      <c r="G36" s="5">
        <v>1555538.61</v>
      </c>
    </row>
    <row r="37" spans="1:7" x14ac:dyDescent="0.25">
      <c r="A37" s="11" t="s">
        <v>32</v>
      </c>
      <c r="B37" s="3">
        <f>B38+B39</f>
        <v>0</v>
      </c>
      <c r="C37" s="3">
        <v>0</v>
      </c>
      <c r="D37" s="3">
        <v>0</v>
      </c>
      <c r="E37" s="3">
        <v>0</v>
      </c>
      <c r="F37" s="3">
        <v>0</v>
      </c>
      <c r="G37" s="3">
        <f>G38+G39</f>
        <v>0</v>
      </c>
    </row>
    <row r="38" spans="1:7" x14ac:dyDescent="0.25">
      <c r="A38" s="16" t="s">
        <v>31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f>F38-B38</f>
        <v>0</v>
      </c>
    </row>
    <row r="39" spans="1:7" x14ac:dyDescent="0.25">
      <c r="A39" s="16" t="s">
        <v>30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F39-B39</f>
        <v>0</v>
      </c>
    </row>
    <row r="40" spans="1:7" x14ac:dyDescent="0.25">
      <c r="A40" s="9"/>
      <c r="B40" s="5"/>
      <c r="C40" s="5"/>
      <c r="D40" s="5"/>
      <c r="E40" s="5"/>
      <c r="F40" s="5"/>
      <c r="G40" s="5"/>
    </row>
    <row r="41" spans="1:7" x14ac:dyDescent="0.25">
      <c r="A41" s="8" t="s">
        <v>29</v>
      </c>
      <c r="B41" s="3">
        <f>SUM(B9,B10,B11,B12,B13,B14,B15,B16,B28,B34,B35,B37)</f>
        <v>10629171971</v>
      </c>
      <c r="C41" s="3">
        <f>SUM(C9,C10,C11,C12,C13,C14,C15,C16,C28,C34,C35,C37)</f>
        <v>1675534619.7200003</v>
      </c>
      <c r="D41" s="3">
        <f>SUM(D9,D10,D11,D12,D13,D14,D15,D16,D28,D34,D35,D37)</f>
        <v>12304706590.720001</v>
      </c>
      <c r="E41" s="3">
        <f>SUM(E9,E10,E11,E12,E13,E14,E15,E16,E28,E34,E35,E37)</f>
        <v>12304706590.720001</v>
      </c>
      <c r="F41" s="3">
        <f>SUM(F9,F10,F11,F12,F13,F14,F15,F16,F28,F34,F35,F37)</f>
        <v>12303699131.720001</v>
      </c>
      <c r="G41" s="3">
        <f>SUM(G9,G10,G11,G12,G13,G14,G15,G16,G28,G34,G35,G37)</f>
        <v>1674527160.72</v>
      </c>
    </row>
    <row r="42" spans="1:7" x14ac:dyDescent="0.25">
      <c r="A42" s="8" t="s">
        <v>28</v>
      </c>
      <c r="B42" s="15"/>
      <c r="C42" s="15"/>
      <c r="D42" s="15"/>
      <c r="E42" s="15"/>
      <c r="F42" s="15"/>
      <c r="G42" s="14">
        <f>IF(G41&gt;0,G41,0)</f>
        <v>1674527160.72</v>
      </c>
    </row>
    <row r="43" spans="1:7" x14ac:dyDescent="0.25">
      <c r="A43" s="9"/>
      <c r="B43" s="7"/>
      <c r="C43" s="7"/>
      <c r="D43" s="7"/>
      <c r="E43" s="7"/>
      <c r="F43" s="7"/>
      <c r="G43" s="7"/>
    </row>
    <row r="44" spans="1:7" x14ac:dyDescent="0.25">
      <c r="A44" s="8" t="s">
        <v>27</v>
      </c>
      <c r="B44" s="7"/>
      <c r="C44" s="7"/>
      <c r="D44" s="7"/>
      <c r="E44" s="7"/>
      <c r="F44" s="7"/>
      <c r="G44" s="7"/>
    </row>
    <row r="45" spans="1:7" x14ac:dyDescent="0.25">
      <c r="A45" s="11" t="s">
        <v>26</v>
      </c>
      <c r="B45" s="3">
        <f>SUM(B46:B53)</f>
        <v>8513237939</v>
      </c>
      <c r="C45" s="3">
        <f>SUM(C46:C53)</f>
        <v>34201201.100000322</v>
      </c>
      <c r="D45" s="3">
        <f>SUM(D46:D53)</f>
        <v>8547439140.1000004</v>
      </c>
      <c r="E45" s="3">
        <f>SUM(E46:E53)</f>
        <v>8547439140.1000004</v>
      </c>
      <c r="F45" s="3">
        <f>SUM(F46:F53)</f>
        <v>8547439140.1000004</v>
      </c>
      <c r="G45" s="3">
        <f>SUM(G46:G53)</f>
        <v>34201201.100000322</v>
      </c>
    </row>
    <row r="46" spans="1:7" x14ac:dyDescent="0.25">
      <c r="A46" s="12" t="s">
        <v>25</v>
      </c>
      <c r="B46" s="5">
        <v>4485720279</v>
      </c>
      <c r="C46" s="5">
        <v>-1880053.3999996185</v>
      </c>
      <c r="D46" s="5">
        <v>4483840225.6000004</v>
      </c>
      <c r="E46" s="5">
        <v>4483840225.6000004</v>
      </c>
      <c r="F46" s="5">
        <v>4483840225.6000004</v>
      </c>
      <c r="G46" s="5">
        <v>-1880053.3999996185</v>
      </c>
    </row>
    <row r="47" spans="1:7" x14ac:dyDescent="0.25">
      <c r="A47" s="12" t="s">
        <v>24</v>
      </c>
      <c r="B47" s="5">
        <v>1631522278</v>
      </c>
      <c r="C47" s="5">
        <v>-9090921.1800000668</v>
      </c>
      <c r="D47" s="5">
        <v>1622431356.8199999</v>
      </c>
      <c r="E47" s="5">
        <v>1622431356.8199999</v>
      </c>
      <c r="F47" s="5">
        <v>1622431356.8199999</v>
      </c>
      <c r="G47" s="5">
        <v>-9090921.1800000668</v>
      </c>
    </row>
    <row r="48" spans="1:7" x14ac:dyDescent="0.25">
      <c r="A48" s="12" t="s">
        <v>23</v>
      </c>
      <c r="B48" s="5">
        <v>896698125</v>
      </c>
      <c r="C48" s="5">
        <v>7274681</v>
      </c>
      <c r="D48" s="5">
        <v>903972806</v>
      </c>
      <c r="E48" s="5">
        <v>903972806</v>
      </c>
      <c r="F48" s="5">
        <v>903972806</v>
      </c>
      <c r="G48" s="5">
        <v>7274681</v>
      </c>
    </row>
    <row r="49" spans="1:7" ht="30" x14ac:dyDescent="0.25">
      <c r="A49" s="12" t="s">
        <v>22</v>
      </c>
      <c r="B49" s="5">
        <v>627231746</v>
      </c>
      <c r="C49" s="5">
        <v>4566266</v>
      </c>
      <c r="D49" s="5">
        <v>631798012</v>
      </c>
      <c r="E49" s="5">
        <v>631798012</v>
      </c>
      <c r="F49" s="5">
        <v>631798012</v>
      </c>
      <c r="G49" s="5">
        <v>4566266</v>
      </c>
    </row>
    <row r="50" spans="1:7" x14ac:dyDescent="0.25">
      <c r="A50" s="12" t="s">
        <v>21</v>
      </c>
      <c r="B50" s="5">
        <v>373770683</v>
      </c>
      <c r="C50" s="5">
        <v>-614649</v>
      </c>
      <c r="D50" s="5">
        <v>373156034</v>
      </c>
      <c r="E50" s="5">
        <v>373156034</v>
      </c>
      <c r="F50" s="5">
        <v>373156034</v>
      </c>
      <c r="G50" s="5">
        <v>-614649</v>
      </c>
    </row>
    <row r="51" spans="1:7" x14ac:dyDescent="0.25">
      <c r="A51" s="12" t="s">
        <v>20</v>
      </c>
      <c r="B51" s="5">
        <v>100881733</v>
      </c>
      <c r="C51" s="5">
        <v>2335897.6800000072</v>
      </c>
      <c r="D51" s="5">
        <v>103217630.68000001</v>
      </c>
      <c r="E51" s="5">
        <v>103217630.68000001</v>
      </c>
      <c r="F51" s="5">
        <v>103217630.68000001</v>
      </c>
      <c r="G51" s="5">
        <v>2335897.6800000072</v>
      </c>
    </row>
    <row r="52" spans="1:7" ht="29.25" customHeight="1" x14ac:dyDescent="0.25">
      <c r="A52" s="13" t="s">
        <v>19</v>
      </c>
      <c r="B52" s="5">
        <v>136808717</v>
      </c>
      <c r="C52" s="5">
        <v>30965515</v>
      </c>
      <c r="D52" s="5">
        <v>167774232</v>
      </c>
      <c r="E52" s="5">
        <v>167774232</v>
      </c>
      <c r="F52" s="5">
        <v>167774232</v>
      </c>
      <c r="G52" s="5">
        <v>30965515</v>
      </c>
    </row>
    <row r="53" spans="1:7" ht="27.75" customHeight="1" x14ac:dyDescent="0.25">
      <c r="A53" s="12" t="s">
        <v>18</v>
      </c>
      <c r="B53" s="5">
        <v>260604378</v>
      </c>
      <c r="C53" s="5">
        <v>644465</v>
      </c>
      <c r="D53" s="5">
        <v>261248843</v>
      </c>
      <c r="E53" s="5">
        <v>261248843</v>
      </c>
      <c r="F53" s="5">
        <v>261248843</v>
      </c>
      <c r="G53" s="5">
        <v>644465</v>
      </c>
    </row>
    <row r="54" spans="1:7" x14ac:dyDescent="0.25">
      <c r="A54" s="11" t="s">
        <v>17</v>
      </c>
      <c r="B54" s="3">
        <f>SUM(B55:B58)</f>
        <v>1676492096</v>
      </c>
      <c r="C54" s="3">
        <f>SUM(C55:C58)</f>
        <v>1205748933.1099999</v>
      </c>
      <c r="D54" s="3">
        <f>SUM(D55:D58)</f>
        <v>2882241029.1099997</v>
      </c>
      <c r="E54" s="3">
        <f>SUM(E55:E58)</f>
        <v>2882241029.1099997</v>
      </c>
      <c r="F54" s="3">
        <f>SUM(F55:F58)</f>
        <v>2882241029.1099997</v>
      </c>
      <c r="G54" s="3">
        <f>SUM(G55:G58)</f>
        <v>1205748933.1099999</v>
      </c>
    </row>
    <row r="55" spans="1:7" x14ac:dyDescent="0.25">
      <c r="A55" s="13" t="s">
        <v>16</v>
      </c>
      <c r="B55" s="5">
        <v>335000000</v>
      </c>
      <c r="C55" s="5">
        <v>31804106.560000002</v>
      </c>
      <c r="D55" s="5">
        <v>366804106.56</v>
      </c>
      <c r="E55" s="5">
        <v>366804106.56</v>
      </c>
      <c r="F55" s="5">
        <v>366804106.56</v>
      </c>
      <c r="G55" s="5">
        <v>31804106.560000002</v>
      </c>
    </row>
    <row r="56" spans="1:7" x14ac:dyDescent="0.25">
      <c r="A56" s="12" t="s">
        <v>15</v>
      </c>
      <c r="B56" s="5">
        <v>1341492096</v>
      </c>
      <c r="C56" s="5">
        <v>1121942191.3699999</v>
      </c>
      <c r="D56" s="5">
        <v>2463434287.3699999</v>
      </c>
      <c r="E56" s="5">
        <v>2463434287.3699999</v>
      </c>
      <c r="F56" s="5">
        <v>2463434287.3699999</v>
      </c>
      <c r="G56" s="5">
        <v>1121942191.3699999</v>
      </c>
    </row>
    <row r="57" spans="1:7" x14ac:dyDescent="0.25">
      <c r="A57" s="12" t="s">
        <v>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13" t="s">
        <v>13</v>
      </c>
      <c r="B58" s="5">
        <v>0</v>
      </c>
      <c r="C58" s="5">
        <v>52002635.18</v>
      </c>
      <c r="D58" s="5">
        <v>52002635.18</v>
      </c>
      <c r="E58" s="5">
        <v>52002635.18</v>
      </c>
      <c r="F58" s="5">
        <v>52002635.18</v>
      </c>
      <c r="G58" s="5">
        <v>52002635.18</v>
      </c>
    </row>
    <row r="59" spans="1:7" x14ac:dyDescent="0.25">
      <c r="A59" s="11" t="s">
        <v>12</v>
      </c>
      <c r="B59" s="3">
        <f>SUM(B60:B61)</f>
        <v>360861000</v>
      </c>
      <c r="C59" s="3">
        <f>SUM(C60:C61)</f>
        <v>114223452</v>
      </c>
      <c r="D59" s="3">
        <f>SUM(D60:D61)</f>
        <v>475084452</v>
      </c>
      <c r="E59" s="3">
        <f>SUM(E60:E61)</f>
        <v>475084452</v>
      </c>
      <c r="F59" s="3">
        <f>SUM(F60:F61)</f>
        <v>475084452</v>
      </c>
      <c r="G59" s="3">
        <f>SUM(G60:G61)</f>
        <v>114223452</v>
      </c>
    </row>
    <row r="60" spans="1:7" ht="30" x14ac:dyDescent="0.25">
      <c r="A60" s="12" t="s">
        <v>11</v>
      </c>
      <c r="B60" s="5">
        <v>360861000</v>
      </c>
      <c r="C60" s="5">
        <v>114223452</v>
      </c>
      <c r="D60" s="5">
        <v>475084452</v>
      </c>
      <c r="E60" s="5">
        <v>475084452</v>
      </c>
      <c r="F60" s="5">
        <v>475084452</v>
      </c>
      <c r="G60" s="5">
        <v>114223452</v>
      </c>
    </row>
    <row r="61" spans="1:7" x14ac:dyDescent="0.25">
      <c r="A61" s="12" t="s">
        <v>10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11" t="s">
        <v>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f>F62-B62</f>
        <v>0</v>
      </c>
    </row>
    <row r="63" spans="1:7" x14ac:dyDescent="0.25">
      <c r="A63" s="11" t="s">
        <v>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f>F63-B63</f>
        <v>0</v>
      </c>
    </row>
    <row r="64" spans="1:7" x14ac:dyDescent="0.25">
      <c r="A64" s="9"/>
      <c r="B64" s="7"/>
      <c r="C64" s="7"/>
      <c r="D64" s="7"/>
      <c r="E64" s="7"/>
      <c r="F64" s="7"/>
      <c r="G64" s="7"/>
    </row>
    <row r="65" spans="1:7" x14ac:dyDescent="0.25">
      <c r="A65" s="8" t="s">
        <v>7</v>
      </c>
      <c r="B65" s="3">
        <f>B45+B54+B59+B62+B63</f>
        <v>10550591035</v>
      </c>
      <c r="C65" s="3">
        <f>C45+C54+C59+C62+C63</f>
        <v>1354173586.2100003</v>
      </c>
      <c r="D65" s="3">
        <f>D45+D54+D59+D62+D63</f>
        <v>11904764621.209999</v>
      </c>
      <c r="E65" s="3">
        <f>E45+E54+E59+E62+E63</f>
        <v>11904764621.209999</v>
      </c>
      <c r="F65" s="3">
        <f>F45+F54+F59+F62+F63</f>
        <v>11904764621.209999</v>
      </c>
      <c r="G65" s="3">
        <f>G45+G54+G59+G62+G63</f>
        <v>1354173586.2100003</v>
      </c>
    </row>
    <row r="66" spans="1:7" x14ac:dyDescent="0.25">
      <c r="A66" s="9"/>
      <c r="B66" s="7"/>
      <c r="C66" s="7"/>
      <c r="D66" s="7"/>
      <c r="E66" s="7"/>
      <c r="F66" s="7"/>
      <c r="G66" s="7"/>
    </row>
    <row r="67" spans="1:7" x14ac:dyDescent="0.25">
      <c r="A67" s="8" t="s">
        <v>6</v>
      </c>
      <c r="B67" s="3">
        <f>B68</f>
        <v>0</v>
      </c>
      <c r="C67" s="3">
        <f>C68</f>
        <v>0</v>
      </c>
      <c r="D67" s="3">
        <f>D68</f>
        <v>0</v>
      </c>
      <c r="E67" s="3">
        <f>E68</f>
        <v>0</v>
      </c>
      <c r="F67" s="3">
        <f>F68</f>
        <v>0</v>
      </c>
      <c r="G67" s="3">
        <f>G68</f>
        <v>0</v>
      </c>
    </row>
    <row r="68" spans="1:7" x14ac:dyDescent="0.25">
      <c r="A68" s="10" t="s">
        <v>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>F68-B68</f>
        <v>0</v>
      </c>
    </row>
    <row r="69" spans="1:7" x14ac:dyDescent="0.25">
      <c r="A69" s="9"/>
      <c r="B69" s="7"/>
      <c r="C69" s="7"/>
      <c r="D69" s="7"/>
      <c r="E69" s="7"/>
      <c r="F69" s="7"/>
      <c r="G69" s="7"/>
    </row>
    <row r="70" spans="1:7" x14ac:dyDescent="0.25">
      <c r="A70" s="8" t="s">
        <v>4</v>
      </c>
      <c r="B70" s="3">
        <f>B41+B65+B67</f>
        <v>21179763006</v>
      </c>
      <c r="C70" s="3">
        <f>C41+C65+C67</f>
        <v>3029708205.9300003</v>
      </c>
      <c r="D70" s="3">
        <f>D41+D65+D67</f>
        <v>24209471211.93</v>
      </c>
      <c r="E70" s="3">
        <f>E41+E65+E67</f>
        <v>24209471211.93</v>
      </c>
      <c r="F70" s="3">
        <f>F41+F65+F67</f>
        <v>24208463752.93</v>
      </c>
      <c r="G70" s="3">
        <f>G41+G65+G67</f>
        <v>3028700746.9300003</v>
      </c>
    </row>
    <row r="71" spans="1:7" x14ac:dyDescent="0.25">
      <c r="A71" s="9"/>
      <c r="B71" s="7"/>
      <c r="C71" s="7"/>
      <c r="D71" s="7"/>
      <c r="E71" s="7"/>
      <c r="F71" s="7"/>
      <c r="G71" s="7"/>
    </row>
    <row r="72" spans="1:7" x14ac:dyDescent="0.25">
      <c r="A72" s="8" t="s">
        <v>3</v>
      </c>
      <c r="B72" s="7"/>
      <c r="C72" s="7"/>
      <c r="D72" s="7"/>
      <c r="E72" s="7"/>
      <c r="F72" s="7"/>
      <c r="G72" s="7"/>
    </row>
    <row r="73" spans="1:7" ht="30" x14ac:dyDescent="0.25">
      <c r="A73" s="6" t="s">
        <v>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>F73-B73</f>
        <v>0</v>
      </c>
    </row>
    <row r="74" spans="1:7" ht="30" x14ac:dyDescent="0.25">
      <c r="A74" s="6" t="s">
        <v>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>F74-B74</f>
        <v>0</v>
      </c>
    </row>
    <row r="75" spans="1:7" x14ac:dyDescent="0.25">
      <c r="A75" s="4" t="s">
        <v>0</v>
      </c>
      <c r="B75" s="3">
        <f>B73+B74</f>
        <v>0</v>
      </c>
      <c r="C75" s="3">
        <f>C73+C74</f>
        <v>0</v>
      </c>
      <c r="D75" s="3">
        <f>D73+D74</f>
        <v>0</v>
      </c>
      <c r="E75" s="3">
        <f>E73+E74</f>
        <v>0</v>
      </c>
      <c r="F75" s="3">
        <f>F73+F74</f>
        <v>0</v>
      </c>
      <c r="G75" s="3">
        <f>G73+G74</f>
        <v>0</v>
      </c>
    </row>
    <row r="76" spans="1:7" x14ac:dyDescent="0.25">
      <c r="A76" s="2"/>
      <c r="B76" s="1"/>
      <c r="C76" s="1"/>
      <c r="D76" s="1"/>
      <c r="E76" s="1"/>
      <c r="F76" s="1"/>
      <c r="G76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2020-04-16T19:09:42Z</dcterms:created>
  <dcterms:modified xsi:type="dcterms:W3CDTF">2020-04-16T19:10:14Z</dcterms:modified>
</cp:coreProperties>
</file>